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Apjomi" sheetId="6" r:id="rId1"/>
  </sheets>
  <externalReferences>
    <externalReference r:id="rId2"/>
  </externalReferences>
  <definedNames>
    <definedName name="A">'[1]2'!$A$1</definedName>
    <definedName name="Margin">#REF!</definedName>
    <definedName name="P">#REF!</definedName>
  </definedNames>
  <calcPr calcId="144525"/>
</workbook>
</file>

<file path=xl/calcChain.xml><?xml version="1.0" encoding="utf-8"?>
<calcChain xmlns="http://schemas.openxmlformats.org/spreadsheetml/2006/main">
  <c r="D52" i="6" l="1"/>
  <c r="D49" i="6"/>
  <c r="D48" i="6"/>
  <c r="D18" i="6" l="1"/>
  <c r="D65" i="6"/>
  <c r="D62" i="6"/>
  <c r="D60" i="6"/>
  <c r="D58" i="6"/>
  <c r="D57" i="6"/>
  <c r="D45" i="6"/>
  <c r="D43" i="6"/>
  <c r="D39" i="6"/>
  <c r="D40" i="6" s="1"/>
  <c r="D37" i="6"/>
  <c r="D35" i="6"/>
  <c r="D24" i="6"/>
  <c r="D22" i="6"/>
  <c r="D21" i="6"/>
  <c r="D77" i="6"/>
  <c r="D64" i="6" l="1"/>
</calcChain>
</file>

<file path=xl/sharedStrings.xml><?xml version="1.0" encoding="utf-8"?>
<sst xmlns="http://schemas.openxmlformats.org/spreadsheetml/2006/main" count="155" uniqueCount="82">
  <si>
    <t>Būves nosaukums</t>
  </si>
  <si>
    <t>Objekta adrese</t>
  </si>
  <si>
    <t>N.p.k.</t>
  </si>
  <si>
    <t>Darbu, izdevumu nosaukums</t>
  </si>
  <si>
    <t>Objekta iemērīšana</t>
  </si>
  <si>
    <t>m3</t>
  </si>
  <si>
    <t>m2</t>
  </si>
  <si>
    <t>Grants</t>
  </si>
  <si>
    <t>Zālāja sēkla</t>
  </si>
  <si>
    <t>kg</t>
  </si>
  <si>
    <t>gab</t>
  </si>
  <si>
    <t>Kokmateriāls</t>
  </si>
  <si>
    <t>Skrūves</t>
  </si>
  <si>
    <t>t.m.</t>
  </si>
  <si>
    <t>Naglas</t>
  </si>
  <si>
    <t>Demontāžas darbi</t>
  </si>
  <si>
    <t xml:space="preserve">Šķembas 20-40 </t>
  </si>
  <si>
    <t xml:space="preserve">Smilts  </t>
  </si>
  <si>
    <t>Ģeotekstila ierīkošana</t>
  </si>
  <si>
    <t>Ģeotekstils</t>
  </si>
  <si>
    <t>Gumijas flīzes 500x500x30</t>
  </si>
  <si>
    <t>Gumijas flīžu ierīkošana 500x500x30</t>
  </si>
  <si>
    <t>Betons</t>
  </si>
  <si>
    <t xml:space="preserve">Melnzeme </t>
  </si>
  <si>
    <t>Zālāja ierīkošana</t>
  </si>
  <si>
    <t>Grunts rakšana pamatiem</t>
  </si>
  <si>
    <t>Veidņu materiāls</t>
  </si>
  <si>
    <t>Skrūves, naglas</t>
  </si>
  <si>
    <t xml:space="preserve">Hidroizolācija </t>
  </si>
  <si>
    <t>Hidroizolācijas ierīkošana 2x</t>
  </si>
  <si>
    <t>Liekās grunts pārvešana attālumā līdz 1 km pasūtītāja norādītajā vietā</t>
  </si>
  <si>
    <t>Koka konstrukcijas izbūve</t>
  </si>
  <si>
    <t>Antikondensāta plēve</t>
  </si>
  <si>
    <t>Skavas</t>
  </si>
  <si>
    <t>Garenlatas</t>
  </si>
  <si>
    <t>Latojuma ierīkošana</t>
  </si>
  <si>
    <t>Latas 32x50</t>
  </si>
  <si>
    <t>Jumta segums</t>
  </si>
  <si>
    <t>Vējmala</t>
  </si>
  <si>
    <t xml:space="preserve">Karnīze </t>
  </si>
  <si>
    <t>Lietusūdens noteksistēmas ierīkošana</t>
  </si>
  <si>
    <t>Lietusūdens betona elementu montāža</t>
  </si>
  <si>
    <t>Notekrene</t>
  </si>
  <si>
    <t>Notekcaurule</t>
  </si>
  <si>
    <t>Kronšteins</t>
  </si>
  <si>
    <t>Notekcauruļu kronšteins</t>
  </si>
  <si>
    <t>Noslēggals</t>
  </si>
  <si>
    <t>Notekcaurules līkums</t>
  </si>
  <si>
    <t>Piltuve</t>
  </si>
  <si>
    <t>Blockhouse dēlis</t>
  </si>
  <si>
    <t>Sienu apdare ar krāsotu blockhouse tipa dēli 30x138 mm</t>
  </si>
  <si>
    <t>Apdares dēlis 18x145 mm</t>
  </si>
  <si>
    <t>Garenlatas 50x50</t>
  </si>
  <si>
    <t xml:space="preserve">Griestu (apšuvums starp spārēm), jumta kastu apdare ar krāsotu apdares dēli 18x145 mm </t>
  </si>
  <si>
    <t>Stūru, logu ailu apdare ar noseglīstēm</t>
  </si>
  <si>
    <t>Noseglīste</t>
  </si>
  <si>
    <t>Jumta konstrukcijas izbūve, tai skaitā pieres dēlis, vējdēlis</t>
  </si>
  <si>
    <t>Logu montāža, ieskaitot skārda nosegdetaļas</t>
  </si>
  <si>
    <t>Daudzums</t>
  </si>
  <si>
    <t>Mēravienība</t>
  </si>
  <si>
    <t>Zītaru iela 2, Korģene,Salacgrīvas novads</t>
  </si>
  <si>
    <t>Darbu un materiālu apjomu tabula</t>
  </si>
  <si>
    <t>Būvdarbi</t>
  </si>
  <si>
    <t>Esošo pamatu demontāža un novietošana tālākai izmantošanai</t>
  </si>
  <si>
    <t>Esošās ķieģeļu sienas demontāža un novietošana tālākai izmantošanai</t>
  </si>
  <si>
    <t>Armatūra</t>
  </si>
  <si>
    <t>Lietusūdens betona tekne</t>
  </si>
  <si>
    <t>Grunts izņemšana 40 cm dziļumā</t>
  </si>
  <si>
    <t>Škembu pamatnes ierīkošana 10 cm biezumā zem pamatiem</t>
  </si>
  <si>
    <t>vieta</t>
  </si>
  <si>
    <t>Demontēto ķieģeļu un pamatu iestrāde pamatnē sadrupinot un blietējot 10 cm biezumā</t>
  </si>
  <si>
    <t>Grants piebēršana pamatiem ar blietēšanu 25 cm biezumā</t>
  </si>
  <si>
    <t>Melnzemes piebērumam pie pamatiem kā arī demontēto konstrukciju vietās</t>
  </si>
  <si>
    <t>Skrūves montāžas</t>
  </si>
  <si>
    <t>Brusas balsta kurpes</t>
  </si>
  <si>
    <t>Armētu pamatu ierīkošana ar iebūvētu brusas balsta kurpi ieskaitot veidņošanu, atveidņošanu</t>
  </si>
  <si>
    <t>Smilts pamatnes ierīkošana 5 cm biezumā ar blietēšanu</t>
  </si>
  <si>
    <t>kompl</t>
  </si>
  <si>
    <t>Jumta seguma un papildelementu ierīkošana</t>
  </si>
  <si>
    <t>Būvgružu utilizācija teritorijas sakopšana</t>
  </si>
  <si>
    <t>Antikondensāta plēves ierīkošana</t>
  </si>
  <si>
    <t>Nojume PII "Vilnītis" filiālē Korģenē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</si>
</sst>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o\n\th\ d\,\ yyyy"/>
    <numFmt numFmtId="165" formatCode="#.00"/>
    <numFmt numFmtId="166" formatCode="#.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i/>
      <sz val="9"/>
      <name val="Arial"/>
      <family val="2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6" fillId="0" borderId="0">
      <protection locked="0"/>
    </xf>
    <xf numFmtId="165" fontId="6" fillId="0" borderId="0">
      <protection locked="0"/>
    </xf>
    <xf numFmtId="166" fontId="7" fillId="0" borderId="0">
      <protection locked="0"/>
    </xf>
    <xf numFmtId="166" fontId="7" fillId="0" borderId="0">
      <protection locked="0"/>
    </xf>
  </cellStyleXfs>
  <cellXfs count="28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3" borderId="2" xfId="3" applyFon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2" fontId="1" fillId="0" borderId="2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1" fillId="2" borderId="0" xfId="0" applyNumberFormat="1" applyFont="1" applyFill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Date" xfId="4"/>
    <cellStyle name="Fixed" xfId="5"/>
    <cellStyle name="Heading1" xfId="6"/>
    <cellStyle name="Heading2" xfId="7"/>
    <cellStyle name="Normal" xfId="0" builtinId="0"/>
    <cellStyle name="Normal 2" xfId="3"/>
    <cellStyle name="Normal_9908m" xfId="1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topLeftCell="A37" workbookViewId="0">
      <selection activeCell="D64" sqref="D64"/>
    </sheetView>
  </sheetViews>
  <sheetFormatPr defaultRowHeight="12.75" x14ac:dyDescent="0.2"/>
  <cols>
    <col min="1" max="1" width="9.140625" style="4"/>
    <col min="2" max="2" width="42.85546875" customWidth="1"/>
    <col min="3" max="3" width="18.42578125" customWidth="1"/>
    <col min="4" max="4" width="16.42578125" customWidth="1"/>
  </cols>
  <sheetData>
    <row r="1" spans="1:4" x14ac:dyDescent="0.2">
      <c r="B1" s="27" t="s">
        <v>61</v>
      </c>
      <c r="C1" s="27"/>
    </row>
    <row r="2" spans="1:4" x14ac:dyDescent="0.2">
      <c r="A2" s="13"/>
    </row>
    <row r="3" spans="1:4" x14ac:dyDescent="0.2">
      <c r="A3" s="20" t="s">
        <v>0</v>
      </c>
      <c r="C3" s="2" t="s">
        <v>81</v>
      </c>
    </row>
    <row r="4" spans="1:4" x14ac:dyDescent="0.2">
      <c r="A4" s="20" t="s">
        <v>1</v>
      </c>
      <c r="C4" s="1" t="s">
        <v>60</v>
      </c>
    </row>
    <row r="5" spans="1:4" x14ac:dyDescent="0.2">
      <c r="A5" s="14"/>
    </row>
    <row r="6" spans="1:4" x14ac:dyDescent="0.2">
      <c r="A6" s="21" t="s">
        <v>2</v>
      </c>
      <c r="B6" s="24" t="s">
        <v>3</v>
      </c>
      <c r="C6" s="25" t="s">
        <v>59</v>
      </c>
      <c r="D6" s="26" t="s">
        <v>58</v>
      </c>
    </row>
    <row r="7" spans="1:4" x14ac:dyDescent="0.2">
      <c r="A7" s="22"/>
      <c r="B7" s="24"/>
      <c r="C7" s="25"/>
      <c r="D7" s="26"/>
    </row>
    <row r="8" spans="1:4" x14ac:dyDescent="0.2">
      <c r="A8" s="22"/>
      <c r="B8" s="24"/>
      <c r="C8" s="25"/>
      <c r="D8" s="26"/>
    </row>
    <row r="9" spans="1:4" x14ac:dyDescent="0.2">
      <c r="A9" s="23"/>
      <c r="B9" s="24"/>
      <c r="C9" s="25"/>
      <c r="D9" s="26"/>
    </row>
    <row r="10" spans="1:4" x14ac:dyDescent="0.2">
      <c r="A10" s="3"/>
      <c r="B10" s="5" t="s">
        <v>15</v>
      </c>
      <c r="C10" s="6"/>
      <c r="D10" s="6"/>
    </row>
    <row r="11" spans="1:4" ht="25.5" x14ac:dyDescent="0.2">
      <c r="A11" s="15">
        <v>1</v>
      </c>
      <c r="B11" s="7" t="s">
        <v>64</v>
      </c>
      <c r="C11" s="8" t="s">
        <v>5</v>
      </c>
      <c r="D11" s="9">
        <v>3</v>
      </c>
    </row>
    <row r="12" spans="1:4" ht="25.5" x14ac:dyDescent="0.2">
      <c r="A12" s="15">
        <v>2</v>
      </c>
      <c r="B12" s="7" t="s">
        <v>63</v>
      </c>
      <c r="C12" s="8" t="s">
        <v>5</v>
      </c>
      <c r="D12" s="9">
        <v>1</v>
      </c>
    </row>
    <row r="13" spans="1:4" x14ac:dyDescent="0.2">
      <c r="A13" s="3"/>
      <c r="B13" s="16" t="s">
        <v>62</v>
      </c>
      <c r="C13" s="8"/>
      <c r="D13" s="9"/>
    </row>
    <row r="14" spans="1:4" x14ac:dyDescent="0.2">
      <c r="A14" s="3">
        <v>1</v>
      </c>
      <c r="B14" s="7" t="s">
        <v>4</v>
      </c>
      <c r="C14" s="8" t="s">
        <v>69</v>
      </c>
      <c r="D14" s="9">
        <v>1</v>
      </c>
    </row>
    <row r="15" spans="1:4" x14ac:dyDescent="0.2">
      <c r="A15" s="3">
        <v>2</v>
      </c>
      <c r="B15" s="7" t="s">
        <v>67</v>
      </c>
      <c r="C15" s="8" t="s">
        <v>6</v>
      </c>
      <c r="D15" s="9">
        <v>30</v>
      </c>
    </row>
    <row r="16" spans="1:4" x14ac:dyDescent="0.2">
      <c r="A16" s="3">
        <v>3</v>
      </c>
      <c r="B16" s="7" t="s">
        <v>25</v>
      </c>
      <c r="C16" s="8" t="s">
        <v>5</v>
      </c>
      <c r="D16" s="12">
        <v>2.1</v>
      </c>
    </row>
    <row r="17" spans="1:4" ht="25.5" x14ac:dyDescent="0.2">
      <c r="A17" s="15">
        <v>4</v>
      </c>
      <c r="B17" s="7" t="s">
        <v>68</v>
      </c>
      <c r="C17" s="8" t="s">
        <v>6</v>
      </c>
      <c r="D17" s="9">
        <v>3.5</v>
      </c>
    </row>
    <row r="18" spans="1:4" x14ac:dyDescent="0.2">
      <c r="A18" s="3"/>
      <c r="B18" s="10" t="s">
        <v>16</v>
      </c>
      <c r="C18" s="11" t="s">
        <v>5</v>
      </c>
      <c r="D18" s="12">
        <f>D17*1.15*0.1</f>
        <v>0.40249999999999997</v>
      </c>
    </row>
    <row r="19" spans="1:4" ht="25.5" x14ac:dyDescent="0.2">
      <c r="A19" s="15">
        <v>5</v>
      </c>
      <c r="B19" s="7" t="s">
        <v>75</v>
      </c>
      <c r="C19" s="8" t="s">
        <v>5</v>
      </c>
      <c r="D19" s="12">
        <v>0.504</v>
      </c>
    </row>
    <row r="20" spans="1:4" x14ac:dyDescent="0.2">
      <c r="A20" s="3"/>
      <c r="B20" s="17" t="s">
        <v>65</v>
      </c>
      <c r="C20" s="8" t="s">
        <v>9</v>
      </c>
      <c r="D20" s="12">
        <v>64.2</v>
      </c>
    </row>
    <row r="21" spans="1:4" x14ac:dyDescent="0.2">
      <c r="A21" s="3"/>
      <c r="B21" s="10" t="s">
        <v>22</v>
      </c>
      <c r="C21" s="11" t="s">
        <v>5</v>
      </c>
      <c r="D21" s="12">
        <f>D19*1.07</f>
        <v>0.53927999999999998</v>
      </c>
    </row>
    <row r="22" spans="1:4" x14ac:dyDescent="0.2">
      <c r="A22" s="3"/>
      <c r="B22" s="10" t="s">
        <v>26</v>
      </c>
      <c r="C22" s="11" t="s">
        <v>6</v>
      </c>
      <c r="D22" s="12">
        <f>0.2*0.9*4*14</f>
        <v>10.080000000000002</v>
      </c>
    </row>
    <row r="23" spans="1:4" x14ac:dyDescent="0.2">
      <c r="A23" s="3"/>
      <c r="B23" s="10" t="s">
        <v>74</v>
      </c>
      <c r="C23" s="11" t="s">
        <v>10</v>
      </c>
      <c r="D23" s="12">
        <v>14</v>
      </c>
    </row>
    <row r="24" spans="1:4" x14ac:dyDescent="0.2">
      <c r="A24" s="3"/>
      <c r="B24" s="10" t="s">
        <v>27</v>
      </c>
      <c r="C24" s="11" t="s">
        <v>10</v>
      </c>
      <c r="D24" s="12">
        <f>12*14</f>
        <v>168</v>
      </c>
    </row>
    <row r="25" spans="1:4" ht="25.5" x14ac:dyDescent="0.2">
      <c r="A25" s="15">
        <v>6</v>
      </c>
      <c r="B25" s="7" t="s">
        <v>70</v>
      </c>
      <c r="C25" s="11" t="s">
        <v>5</v>
      </c>
      <c r="D25" s="9">
        <v>4</v>
      </c>
    </row>
    <row r="26" spans="1:4" ht="25.5" x14ac:dyDescent="0.2">
      <c r="A26" s="15">
        <v>7</v>
      </c>
      <c r="B26" s="7" t="s">
        <v>71</v>
      </c>
      <c r="C26" s="8" t="s">
        <v>6</v>
      </c>
      <c r="D26" s="12">
        <v>30</v>
      </c>
    </row>
    <row r="27" spans="1:4" x14ac:dyDescent="0.2">
      <c r="A27" s="15"/>
      <c r="B27" s="10" t="s">
        <v>7</v>
      </c>
      <c r="C27" s="11" t="s">
        <v>5</v>
      </c>
      <c r="D27" s="12">
        <v>9</v>
      </c>
    </row>
    <row r="28" spans="1:4" ht="25.5" x14ac:dyDescent="0.2">
      <c r="A28" s="15">
        <v>8</v>
      </c>
      <c r="B28" s="7" t="s">
        <v>76</v>
      </c>
      <c r="C28" s="8" t="s">
        <v>6</v>
      </c>
      <c r="D28" s="9">
        <v>24</v>
      </c>
    </row>
    <row r="29" spans="1:4" x14ac:dyDescent="0.2">
      <c r="A29" s="3"/>
      <c r="B29" s="10" t="s">
        <v>17</v>
      </c>
      <c r="C29" s="11" t="s">
        <v>5</v>
      </c>
      <c r="D29" s="12">
        <v>1.5</v>
      </c>
    </row>
    <row r="30" spans="1:4" x14ac:dyDescent="0.2">
      <c r="A30" s="3">
        <v>9</v>
      </c>
      <c r="B30" s="7" t="s">
        <v>18</v>
      </c>
      <c r="C30" s="8" t="s">
        <v>6</v>
      </c>
      <c r="D30" s="9">
        <v>24</v>
      </c>
    </row>
    <row r="31" spans="1:4" x14ac:dyDescent="0.2">
      <c r="A31" s="3"/>
      <c r="B31" s="10" t="s">
        <v>19</v>
      </c>
      <c r="C31" s="11" t="s">
        <v>6</v>
      </c>
      <c r="D31" s="12">
        <v>24</v>
      </c>
    </row>
    <row r="32" spans="1:4" x14ac:dyDescent="0.2">
      <c r="A32" s="3">
        <v>10</v>
      </c>
      <c r="B32" s="7" t="s">
        <v>21</v>
      </c>
      <c r="C32" s="8" t="s">
        <v>6</v>
      </c>
      <c r="D32" s="9">
        <v>24</v>
      </c>
    </row>
    <row r="33" spans="1:4" x14ac:dyDescent="0.2">
      <c r="A33" s="15"/>
      <c r="B33" s="10" t="s">
        <v>20</v>
      </c>
      <c r="C33" s="11" t="s">
        <v>6</v>
      </c>
      <c r="D33" s="12">
        <v>24</v>
      </c>
    </row>
    <row r="34" spans="1:4" x14ac:dyDescent="0.2">
      <c r="A34" s="3">
        <v>11</v>
      </c>
      <c r="B34" s="7" t="s">
        <v>29</v>
      </c>
      <c r="C34" s="8" t="s">
        <v>6</v>
      </c>
      <c r="D34" s="12">
        <v>0.56000000000000005</v>
      </c>
    </row>
    <row r="35" spans="1:4" x14ac:dyDescent="0.2">
      <c r="A35" s="3"/>
      <c r="B35" s="10" t="s">
        <v>28</v>
      </c>
      <c r="C35" s="11" t="s">
        <v>6</v>
      </c>
      <c r="D35" s="12">
        <f>0.2*0.2*14*1.07</f>
        <v>0.59920000000000007</v>
      </c>
    </row>
    <row r="36" spans="1:4" x14ac:dyDescent="0.2">
      <c r="A36" s="3">
        <v>12</v>
      </c>
      <c r="B36" s="7" t="s">
        <v>31</v>
      </c>
      <c r="C36" s="8" t="s">
        <v>5</v>
      </c>
      <c r="D36" s="12">
        <v>1.5429999999999999</v>
      </c>
    </row>
    <row r="37" spans="1:4" x14ac:dyDescent="0.2">
      <c r="A37" s="3"/>
      <c r="B37" s="10" t="s">
        <v>11</v>
      </c>
      <c r="C37" s="11" t="s">
        <v>5</v>
      </c>
      <c r="D37" s="12">
        <f>D36*1.12</f>
        <v>1.7281600000000001</v>
      </c>
    </row>
    <row r="38" spans="1:4" x14ac:dyDescent="0.2">
      <c r="A38" s="3"/>
      <c r="B38" s="10" t="s">
        <v>73</v>
      </c>
      <c r="C38" s="11" t="s">
        <v>10</v>
      </c>
      <c r="D38" s="12">
        <v>500</v>
      </c>
    </row>
    <row r="39" spans="1:4" ht="25.5" x14ac:dyDescent="0.2">
      <c r="A39" s="15">
        <v>13</v>
      </c>
      <c r="B39" s="7" t="s">
        <v>56</v>
      </c>
      <c r="C39" s="8" t="s">
        <v>5</v>
      </c>
      <c r="D39" s="12">
        <f>0.37+0.0624</f>
        <v>0.43240000000000001</v>
      </c>
    </row>
    <row r="40" spans="1:4" x14ac:dyDescent="0.2">
      <c r="A40" s="3"/>
      <c r="B40" s="10" t="s">
        <v>11</v>
      </c>
      <c r="C40" s="11" t="s">
        <v>5</v>
      </c>
      <c r="D40" s="12">
        <f>D39*1.12</f>
        <v>0.48428800000000005</v>
      </c>
    </row>
    <row r="41" spans="1:4" x14ac:dyDescent="0.2">
      <c r="A41" s="3"/>
      <c r="B41" s="10" t="s">
        <v>73</v>
      </c>
      <c r="C41" s="11" t="s">
        <v>10</v>
      </c>
      <c r="D41" s="12">
        <v>80</v>
      </c>
    </row>
    <row r="42" spans="1:4" x14ac:dyDescent="0.2">
      <c r="A42" s="3">
        <v>14</v>
      </c>
      <c r="B42" s="7" t="s">
        <v>80</v>
      </c>
      <c r="C42" s="8" t="s">
        <v>6</v>
      </c>
      <c r="D42" s="12">
        <v>34</v>
      </c>
    </row>
    <row r="43" spans="1:4" x14ac:dyDescent="0.2">
      <c r="A43" s="3"/>
      <c r="B43" s="10" t="s">
        <v>32</v>
      </c>
      <c r="C43" s="11" t="s">
        <v>6</v>
      </c>
      <c r="D43" s="12">
        <f>D42*1.2</f>
        <v>40.799999999999997</v>
      </c>
    </row>
    <row r="44" spans="1:4" x14ac:dyDescent="0.2">
      <c r="A44" s="3"/>
      <c r="B44" s="10" t="s">
        <v>33</v>
      </c>
      <c r="C44" s="11" t="s">
        <v>77</v>
      </c>
      <c r="D44" s="12">
        <v>1</v>
      </c>
    </row>
    <row r="45" spans="1:4" x14ac:dyDescent="0.2">
      <c r="A45" s="3"/>
      <c r="B45" s="10" t="s">
        <v>34</v>
      </c>
      <c r="C45" s="11" t="s">
        <v>13</v>
      </c>
      <c r="D45" s="12">
        <f>10*5</f>
        <v>50</v>
      </c>
    </row>
    <row r="46" spans="1:4" x14ac:dyDescent="0.2">
      <c r="A46" s="3"/>
      <c r="B46" s="10" t="s">
        <v>14</v>
      </c>
      <c r="C46" s="11" t="s">
        <v>10</v>
      </c>
      <c r="D46" s="12">
        <v>50</v>
      </c>
    </row>
    <row r="47" spans="1:4" x14ac:dyDescent="0.2">
      <c r="A47" s="3">
        <v>15</v>
      </c>
      <c r="B47" s="7" t="s">
        <v>35</v>
      </c>
      <c r="C47" s="8" t="s">
        <v>6</v>
      </c>
      <c r="D47" s="12">
        <v>34</v>
      </c>
    </row>
    <row r="48" spans="1:4" x14ac:dyDescent="0.2">
      <c r="A48" s="3"/>
      <c r="B48" s="10" t="s">
        <v>36</v>
      </c>
      <c r="C48" s="11" t="s">
        <v>13</v>
      </c>
      <c r="D48" s="12">
        <f>13*6.5</f>
        <v>84.5</v>
      </c>
    </row>
    <row r="49" spans="1:4" x14ac:dyDescent="0.2">
      <c r="A49" s="3"/>
      <c r="B49" s="10" t="s">
        <v>14</v>
      </c>
      <c r="C49" s="11" t="s">
        <v>10</v>
      </c>
      <c r="D49" s="12">
        <f>14*13</f>
        <v>182</v>
      </c>
    </row>
    <row r="50" spans="1:4" x14ac:dyDescent="0.2">
      <c r="A50" s="3">
        <v>16</v>
      </c>
      <c r="B50" s="7" t="s">
        <v>78</v>
      </c>
      <c r="C50" s="8" t="s">
        <v>6</v>
      </c>
      <c r="D50" s="12">
        <v>34</v>
      </c>
    </row>
    <row r="51" spans="1:4" x14ac:dyDescent="0.2">
      <c r="A51" s="3"/>
      <c r="B51" s="10" t="s">
        <v>37</v>
      </c>
      <c r="C51" s="11" t="s">
        <v>6</v>
      </c>
      <c r="D51" s="12">
        <v>34</v>
      </c>
    </row>
    <row r="52" spans="1:4" x14ac:dyDescent="0.2">
      <c r="A52" s="3"/>
      <c r="B52" s="10" t="s">
        <v>12</v>
      </c>
      <c r="C52" s="11" t="s">
        <v>10</v>
      </c>
      <c r="D52" s="12">
        <f>D51*8</f>
        <v>272</v>
      </c>
    </row>
    <row r="53" spans="1:4" x14ac:dyDescent="0.2">
      <c r="A53" s="3"/>
      <c r="B53" s="10" t="s">
        <v>39</v>
      </c>
      <c r="C53" s="11" t="s">
        <v>13</v>
      </c>
      <c r="D53" s="12">
        <v>6.5</v>
      </c>
    </row>
    <row r="54" spans="1:4" x14ac:dyDescent="0.2">
      <c r="A54" s="3"/>
      <c r="B54" s="10" t="s">
        <v>38</v>
      </c>
      <c r="C54" s="11" t="s">
        <v>13</v>
      </c>
      <c r="D54" s="12">
        <v>10</v>
      </c>
    </row>
    <row r="55" spans="1:4" x14ac:dyDescent="0.2">
      <c r="A55" s="3">
        <v>17</v>
      </c>
      <c r="B55" s="7" t="s">
        <v>57</v>
      </c>
      <c r="C55" s="8" t="s">
        <v>10</v>
      </c>
      <c r="D55" s="12">
        <v>4</v>
      </c>
    </row>
    <row r="56" spans="1:4" ht="25.5" x14ac:dyDescent="0.2">
      <c r="A56" s="15">
        <v>18</v>
      </c>
      <c r="B56" s="7" t="s">
        <v>50</v>
      </c>
      <c r="C56" s="8" t="s">
        <v>6</v>
      </c>
      <c r="D56" s="12">
        <v>41</v>
      </c>
    </row>
    <row r="57" spans="1:4" x14ac:dyDescent="0.2">
      <c r="A57" s="3"/>
      <c r="B57" s="10" t="s">
        <v>49</v>
      </c>
      <c r="C57" s="11" t="s">
        <v>6</v>
      </c>
      <c r="D57" s="12">
        <f>D56*1.12</f>
        <v>45.92</v>
      </c>
    </row>
    <row r="58" spans="1:4" x14ac:dyDescent="0.2">
      <c r="A58" s="3"/>
      <c r="B58" s="10" t="s">
        <v>12</v>
      </c>
      <c r="C58" s="11" t="s">
        <v>10</v>
      </c>
      <c r="D58" s="12">
        <f>14*10</f>
        <v>140</v>
      </c>
    </row>
    <row r="59" spans="1:4" ht="25.5" x14ac:dyDescent="0.2">
      <c r="A59" s="3">
        <v>19</v>
      </c>
      <c r="B59" s="7" t="s">
        <v>53</v>
      </c>
      <c r="C59" s="8" t="s">
        <v>6</v>
      </c>
      <c r="D59" s="12">
        <v>34</v>
      </c>
    </row>
    <row r="60" spans="1:4" x14ac:dyDescent="0.2">
      <c r="A60" s="3"/>
      <c r="B60" s="10" t="s">
        <v>51</v>
      </c>
      <c r="C60" s="11" t="s">
        <v>6</v>
      </c>
      <c r="D60" s="12">
        <f>D59*1.12</f>
        <v>38.080000000000005</v>
      </c>
    </row>
    <row r="61" spans="1:4" x14ac:dyDescent="0.2">
      <c r="A61" s="3"/>
      <c r="B61" s="10" t="s">
        <v>52</v>
      </c>
      <c r="C61" s="11" t="s">
        <v>13</v>
      </c>
      <c r="D61" s="12">
        <v>100</v>
      </c>
    </row>
    <row r="62" spans="1:4" x14ac:dyDescent="0.2">
      <c r="A62" s="3"/>
      <c r="B62" s="10" t="s">
        <v>12</v>
      </c>
      <c r="C62" s="11" t="s">
        <v>10</v>
      </c>
      <c r="D62" s="12">
        <f>14*23</f>
        <v>322</v>
      </c>
    </row>
    <row r="63" spans="1:4" x14ac:dyDescent="0.2">
      <c r="A63" s="3">
        <v>20</v>
      </c>
      <c r="B63" s="7" t="s">
        <v>54</v>
      </c>
      <c r="C63" s="8" t="s">
        <v>13</v>
      </c>
      <c r="D63" s="12">
        <v>150</v>
      </c>
    </row>
    <row r="64" spans="1:4" x14ac:dyDescent="0.2">
      <c r="A64" s="3"/>
      <c r="B64" s="10" t="s">
        <v>55</v>
      </c>
      <c r="C64" s="11" t="s">
        <v>13</v>
      </c>
      <c r="D64" s="12">
        <f>D63*1.04</f>
        <v>156</v>
      </c>
    </row>
    <row r="65" spans="1:4" x14ac:dyDescent="0.2">
      <c r="A65" s="3"/>
      <c r="B65" s="10" t="s">
        <v>12</v>
      </c>
      <c r="C65" s="11" t="s">
        <v>10</v>
      </c>
      <c r="D65" s="12">
        <f>D63/0.4</f>
        <v>375</v>
      </c>
    </row>
    <row r="66" spans="1:4" x14ac:dyDescent="0.2">
      <c r="A66" s="3">
        <v>21</v>
      </c>
      <c r="B66" s="7" t="s">
        <v>40</v>
      </c>
      <c r="C66" s="8" t="s">
        <v>13</v>
      </c>
      <c r="D66" s="12">
        <v>6.4</v>
      </c>
    </row>
    <row r="67" spans="1:4" x14ac:dyDescent="0.2">
      <c r="A67" s="3"/>
      <c r="B67" s="10" t="s">
        <v>42</v>
      </c>
      <c r="C67" s="11" t="s">
        <v>13</v>
      </c>
      <c r="D67" s="12">
        <v>6.5</v>
      </c>
    </row>
    <row r="68" spans="1:4" x14ac:dyDescent="0.2">
      <c r="A68" s="3"/>
      <c r="B68" s="10" t="s">
        <v>43</v>
      </c>
      <c r="C68" s="11" t="s">
        <v>13</v>
      </c>
      <c r="D68" s="12">
        <v>2.1</v>
      </c>
    </row>
    <row r="69" spans="1:4" x14ac:dyDescent="0.2">
      <c r="A69" s="3"/>
      <c r="B69" s="10" t="s">
        <v>12</v>
      </c>
      <c r="C69" s="11" t="s">
        <v>10</v>
      </c>
      <c r="D69" s="12">
        <v>18</v>
      </c>
    </row>
    <row r="70" spans="1:4" x14ac:dyDescent="0.2">
      <c r="A70" s="3"/>
      <c r="B70" s="10" t="s">
        <v>44</v>
      </c>
      <c r="C70" s="11" t="s">
        <v>10</v>
      </c>
      <c r="D70" s="12">
        <v>9</v>
      </c>
    </row>
    <row r="71" spans="1:4" x14ac:dyDescent="0.2">
      <c r="A71" s="3"/>
      <c r="B71" s="10" t="s">
        <v>48</v>
      </c>
      <c r="C71" s="11" t="s">
        <v>10</v>
      </c>
      <c r="D71" s="12">
        <v>1</v>
      </c>
    </row>
    <row r="72" spans="1:4" x14ac:dyDescent="0.2">
      <c r="A72" s="3"/>
      <c r="B72" s="10" t="s">
        <v>45</v>
      </c>
      <c r="C72" s="11" t="s">
        <v>10</v>
      </c>
      <c r="D72" s="12">
        <v>3</v>
      </c>
    </row>
    <row r="73" spans="1:4" x14ac:dyDescent="0.2">
      <c r="A73" s="3"/>
      <c r="B73" s="10" t="s">
        <v>46</v>
      </c>
      <c r="C73" s="11" t="s">
        <v>10</v>
      </c>
      <c r="D73" s="12">
        <v>2</v>
      </c>
    </row>
    <row r="74" spans="1:4" x14ac:dyDescent="0.2">
      <c r="A74" s="3"/>
      <c r="B74" s="10" t="s">
        <v>47</v>
      </c>
      <c r="C74" s="11" t="s">
        <v>10</v>
      </c>
      <c r="D74" s="12">
        <v>1</v>
      </c>
    </row>
    <row r="75" spans="1:4" x14ac:dyDescent="0.2">
      <c r="A75" s="3"/>
      <c r="B75" s="10" t="s">
        <v>47</v>
      </c>
      <c r="C75" s="11" t="s">
        <v>10</v>
      </c>
      <c r="D75" s="12">
        <v>2</v>
      </c>
    </row>
    <row r="76" spans="1:4" ht="27" customHeight="1" x14ac:dyDescent="0.2">
      <c r="A76" s="15">
        <v>22</v>
      </c>
      <c r="B76" s="7" t="s">
        <v>72</v>
      </c>
      <c r="C76" s="8" t="s">
        <v>6</v>
      </c>
      <c r="D76" s="9">
        <v>30</v>
      </c>
    </row>
    <row r="77" spans="1:4" x14ac:dyDescent="0.2">
      <c r="A77" s="3"/>
      <c r="B77" s="10" t="s">
        <v>23</v>
      </c>
      <c r="C77" s="11" t="s">
        <v>5</v>
      </c>
      <c r="D77" s="12">
        <f>D76*0.1*1.15</f>
        <v>3.4499999999999997</v>
      </c>
    </row>
    <row r="78" spans="1:4" x14ac:dyDescent="0.2">
      <c r="A78" s="3">
        <v>23</v>
      </c>
      <c r="B78" s="7" t="s">
        <v>24</v>
      </c>
      <c r="C78" s="8" t="s">
        <v>6</v>
      </c>
      <c r="D78" s="9">
        <v>30</v>
      </c>
    </row>
    <row r="79" spans="1:4" x14ac:dyDescent="0.2">
      <c r="A79" s="3"/>
      <c r="B79" s="10" t="s">
        <v>8</v>
      </c>
      <c r="C79" s="11" t="s">
        <v>9</v>
      </c>
      <c r="D79" s="12">
        <v>1</v>
      </c>
    </row>
    <row r="80" spans="1:4" ht="25.5" x14ac:dyDescent="0.2">
      <c r="A80" s="15">
        <v>24</v>
      </c>
      <c r="B80" s="7" t="s">
        <v>30</v>
      </c>
      <c r="C80" s="8" t="s">
        <v>5</v>
      </c>
      <c r="D80" s="9">
        <v>4</v>
      </c>
    </row>
    <row r="81" spans="1:4" x14ac:dyDescent="0.2">
      <c r="A81" s="3">
        <v>25</v>
      </c>
      <c r="B81" s="7" t="s">
        <v>41</v>
      </c>
      <c r="C81" s="8" t="s">
        <v>13</v>
      </c>
      <c r="D81" s="9">
        <v>1</v>
      </c>
    </row>
    <row r="82" spans="1:4" x14ac:dyDescent="0.2">
      <c r="A82" s="3"/>
      <c r="B82" s="10" t="s">
        <v>66</v>
      </c>
      <c r="C82" s="11" t="s">
        <v>10</v>
      </c>
      <c r="D82" s="12">
        <v>1</v>
      </c>
    </row>
    <row r="83" spans="1:4" x14ac:dyDescent="0.2">
      <c r="A83" s="3">
        <v>26</v>
      </c>
      <c r="B83" s="18" t="s">
        <v>79</v>
      </c>
      <c r="C83" s="3" t="s">
        <v>69</v>
      </c>
      <c r="D83" s="19">
        <v>1</v>
      </c>
    </row>
  </sheetData>
  <mergeCells count="5">
    <mergeCell ref="A6:A9"/>
    <mergeCell ref="B6:B9"/>
    <mergeCell ref="C6:C9"/>
    <mergeCell ref="D6:D9"/>
    <mergeCell ref="B1:C1"/>
  </mergeCells>
  <conditionalFormatting sqref="C64">
    <cfRule type="expression" priority="9" stopIfTrue="1">
      <formula>#REF!</formula>
    </cfRule>
  </conditionalFormatting>
  <conditionalFormatting sqref="C33">
    <cfRule type="expression" priority="54" stopIfTrue="1">
      <formula>#REF!</formula>
    </cfRule>
  </conditionalFormatting>
  <conditionalFormatting sqref="C77">
    <cfRule type="expression" priority="51" stopIfTrue="1">
      <formula>#REF!</formula>
    </cfRule>
  </conditionalFormatting>
  <conditionalFormatting sqref="C22:C23">
    <cfRule type="expression" priority="49" stopIfTrue="1">
      <formula>#REF!</formula>
    </cfRule>
  </conditionalFormatting>
  <conditionalFormatting sqref="C31">
    <cfRule type="expression" priority="52" stopIfTrue="1">
      <formula>#REF!</formula>
    </cfRule>
  </conditionalFormatting>
  <conditionalFormatting sqref="C79">
    <cfRule type="expression" priority="50" stopIfTrue="1">
      <formula>#REF!</formula>
    </cfRule>
  </conditionalFormatting>
  <conditionalFormatting sqref="C21">
    <cfRule type="expression" priority="48" stopIfTrue="1">
      <formula>#REF!</formula>
    </cfRule>
  </conditionalFormatting>
  <conditionalFormatting sqref="C29">
    <cfRule type="expression" priority="47" stopIfTrue="1">
      <formula>#REF!</formula>
    </cfRule>
  </conditionalFormatting>
  <conditionalFormatting sqref="C38">
    <cfRule type="expression" priority="43" stopIfTrue="1">
      <formula>#REF!</formula>
    </cfRule>
  </conditionalFormatting>
  <conditionalFormatting sqref="C37">
    <cfRule type="expression" priority="42" stopIfTrue="1">
      <formula>#REF!</formula>
    </cfRule>
  </conditionalFormatting>
  <conditionalFormatting sqref="C45">
    <cfRule type="expression" priority="41" stopIfTrue="1">
      <formula>#REF!</formula>
    </cfRule>
  </conditionalFormatting>
  <conditionalFormatting sqref="C43">
    <cfRule type="expression" priority="40" stopIfTrue="1">
      <formula>#REF!</formula>
    </cfRule>
  </conditionalFormatting>
  <conditionalFormatting sqref="C24">
    <cfRule type="expression" priority="38" stopIfTrue="1">
      <formula>#REF!</formula>
    </cfRule>
  </conditionalFormatting>
  <conditionalFormatting sqref="C35">
    <cfRule type="expression" priority="39" stopIfTrue="1">
      <formula>#REF!</formula>
    </cfRule>
  </conditionalFormatting>
  <conditionalFormatting sqref="C41">
    <cfRule type="expression" priority="37" stopIfTrue="1">
      <formula>#REF!</formula>
    </cfRule>
  </conditionalFormatting>
  <conditionalFormatting sqref="C40">
    <cfRule type="expression" priority="36" stopIfTrue="1">
      <formula>#REF!</formula>
    </cfRule>
  </conditionalFormatting>
  <conditionalFormatting sqref="C44">
    <cfRule type="expression" priority="33" stopIfTrue="1">
      <formula>#REF!</formula>
    </cfRule>
  </conditionalFormatting>
  <conditionalFormatting sqref="C46">
    <cfRule type="expression" priority="32" stopIfTrue="1">
      <formula>#REF!</formula>
    </cfRule>
  </conditionalFormatting>
  <conditionalFormatting sqref="C74">
    <cfRule type="expression" priority="29" stopIfTrue="1">
      <formula>#REF!</formula>
    </cfRule>
  </conditionalFormatting>
  <conditionalFormatting sqref="C67">
    <cfRule type="expression" priority="28" stopIfTrue="1">
      <formula>#REF!</formula>
    </cfRule>
  </conditionalFormatting>
  <conditionalFormatting sqref="C82">
    <cfRule type="expression" priority="24" stopIfTrue="1">
      <formula>#REF!</formula>
    </cfRule>
  </conditionalFormatting>
  <conditionalFormatting sqref="C70">
    <cfRule type="expression" priority="22" stopIfTrue="1">
      <formula>#REF!</formula>
    </cfRule>
  </conditionalFormatting>
  <conditionalFormatting sqref="C69">
    <cfRule type="expression" priority="21" stopIfTrue="1">
      <formula>#REF!</formula>
    </cfRule>
  </conditionalFormatting>
  <conditionalFormatting sqref="C72">
    <cfRule type="expression" priority="23" stopIfTrue="1">
      <formula>#REF!</formula>
    </cfRule>
  </conditionalFormatting>
  <conditionalFormatting sqref="C68">
    <cfRule type="expression" priority="20" stopIfTrue="1">
      <formula>#REF!</formula>
    </cfRule>
  </conditionalFormatting>
  <conditionalFormatting sqref="C73">
    <cfRule type="expression" priority="19" stopIfTrue="1">
      <formula>#REF!</formula>
    </cfRule>
  </conditionalFormatting>
  <conditionalFormatting sqref="C75">
    <cfRule type="expression" priority="18" stopIfTrue="1">
      <formula>#REF!</formula>
    </cfRule>
  </conditionalFormatting>
  <conditionalFormatting sqref="C58">
    <cfRule type="expression" priority="15" stopIfTrue="1">
      <formula>#REF!</formula>
    </cfRule>
  </conditionalFormatting>
  <conditionalFormatting sqref="C27">
    <cfRule type="expression" priority="16" stopIfTrue="1">
      <formula>#REF!</formula>
    </cfRule>
  </conditionalFormatting>
  <conditionalFormatting sqref="C71">
    <cfRule type="expression" priority="17" stopIfTrue="1">
      <formula>#REF!</formula>
    </cfRule>
  </conditionalFormatting>
  <conditionalFormatting sqref="C57">
    <cfRule type="expression" priority="14" stopIfTrue="1">
      <formula>#REF!</formula>
    </cfRule>
  </conditionalFormatting>
  <conditionalFormatting sqref="C62">
    <cfRule type="expression" priority="13" stopIfTrue="1">
      <formula>#REF!</formula>
    </cfRule>
  </conditionalFormatting>
  <conditionalFormatting sqref="C61">
    <cfRule type="expression" priority="11" stopIfTrue="1">
      <formula>#REF!</formula>
    </cfRule>
  </conditionalFormatting>
  <conditionalFormatting sqref="C60">
    <cfRule type="expression" priority="12" stopIfTrue="1">
      <formula>#REF!</formula>
    </cfRule>
  </conditionalFormatting>
  <conditionalFormatting sqref="C65">
    <cfRule type="expression" priority="10" stopIfTrue="1">
      <formula>#REF!</formula>
    </cfRule>
  </conditionalFormatting>
  <conditionalFormatting sqref="C25">
    <cfRule type="expression" priority="8" stopIfTrue="1">
      <formula>#REF!</formula>
    </cfRule>
  </conditionalFormatting>
  <conditionalFormatting sqref="C18">
    <cfRule type="expression" priority="7" stopIfTrue="1">
      <formula>#REF!</formula>
    </cfRule>
  </conditionalFormatting>
  <conditionalFormatting sqref="C48">
    <cfRule type="expression" priority="5" stopIfTrue="1">
      <formula>#REF!</formula>
    </cfRule>
  </conditionalFormatting>
  <conditionalFormatting sqref="C49">
    <cfRule type="expression" priority="6" stopIfTrue="1">
      <formula>#REF!</formula>
    </cfRule>
  </conditionalFormatting>
  <conditionalFormatting sqref="C52">
    <cfRule type="expression" priority="4" stopIfTrue="1">
      <formula>#REF!</formula>
    </cfRule>
  </conditionalFormatting>
  <conditionalFormatting sqref="C51">
    <cfRule type="expression" priority="3" stopIfTrue="1">
      <formula>#REF!</formula>
    </cfRule>
  </conditionalFormatting>
  <conditionalFormatting sqref="C54">
    <cfRule type="expression" priority="1" stopIfTrue="1">
      <formula>#REF!</formula>
    </cfRule>
  </conditionalFormatting>
  <conditionalFormatting sqref="C53">
    <cfRule type="expression" priority="2" stopIfTrue="1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Apjomi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jbrunzets</dc:creator>
  <cp:lastModifiedBy>Sarma Kacara</cp:lastModifiedBy>
  <cp:lastPrinted>2016-04-25T11:09:07Z</cp:lastPrinted>
  <dcterms:created xsi:type="dcterms:W3CDTF">2016-04-25T07:00:35Z</dcterms:created>
  <dcterms:modified xsi:type="dcterms:W3CDTF">2016-06-08T05:44:02Z</dcterms:modified>
</cp:coreProperties>
</file>